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<sst xmlns="http://schemas.openxmlformats.org/spreadsheetml/2006/main" count="63" uniqueCount="60">
  <si>
    <t>Решение №. Дата</t>
  </si>
  <si>
    <t>Уведомление № дата</t>
  </si>
  <si>
    <t>расходное расписание           №   дата</t>
  </si>
  <si>
    <t>КБК</t>
  </si>
  <si>
    <t>сумма</t>
  </si>
  <si>
    <t>примечание</t>
  </si>
  <si>
    <t>РАСХОДЫ</t>
  </si>
  <si>
    <t>Собственные доходы</t>
  </si>
  <si>
    <t>целевые</t>
  </si>
  <si>
    <t>итого</t>
  </si>
  <si>
    <t xml:space="preserve">Собственные </t>
  </si>
  <si>
    <t>дефицит</t>
  </si>
  <si>
    <t>05 03 600 05 00 (св)</t>
  </si>
  <si>
    <t>р-н</t>
  </si>
  <si>
    <t>11 05 795 10 00</t>
  </si>
  <si>
    <t>софин-е</t>
  </si>
  <si>
    <t>08 01 795 08 01</t>
  </si>
  <si>
    <t>08 01 795 08 02</t>
  </si>
  <si>
    <t>всего</t>
  </si>
  <si>
    <t>№ 126 от 16.12.2011</t>
  </si>
  <si>
    <t xml:space="preserve">04 09 522 27 00 </t>
  </si>
  <si>
    <t>04 09 522 2700</t>
  </si>
  <si>
    <t xml:space="preserve">01 04 521 02 15 </t>
  </si>
  <si>
    <t xml:space="preserve">05 02 795 04 00 </t>
  </si>
  <si>
    <t>01 02 002 03 00</t>
  </si>
  <si>
    <t>01 04 002 04 00</t>
  </si>
  <si>
    <t>01 04 795 12 00</t>
  </si>
  <si>
    <t>01 07 020 00 02</t>
  </si>
  <si>
    <t>01 07 020 00 03</t>
  </si>
  <si>
    <t>01 13 092 03 00</t>
  </si>
  <si>
    <t>01 13 795 03 00</t>
  </si>
  <si>
    <t>01 13 795 05 00</t>
  </si>
  <si>
    <t>03 09 219 01 00</t>
  </si>
  <si>
    <t>03 09 795 07 00</t>
  </si>
  <si>
    <t>04 09 795 01 00</t>
  </si>
  <si>
    <t xml:space="preserve">04 09 795 02 00 </t>
  </si>
  <si>
    <t xml:space="preserve">05 01 098 02 01 </t>
  </si>
  <si>
    <t>03 09 795 11 00</t>
  </si>
  <si>
    <t>04 01 795 09 00</t>
  </si>
  <si>
    <t xml:space="preserve">05 03 795 06 01 </t>
  </si>
  <si>
    <t xml:space="preserve">05 03 795 06 03 </t>
  </si>
  <si>
    <t xml:space="preserve">05 03 795 06 04 </t>
  </si>
  <si>
    <t xml:space="preserve">05 03 795 06 05 </t>
  </si>
  <si>
    <t>ув. №2 от 26.01.12</t>
  </si>
  <si>
    <t>№ 131 от 26.01.2012</t>
  </si>
  <si>
    <t>04 09 795 01 24</t>
  </si>
  <si>
    <t>04 09 795 02 24</t>
  </si>
  <si>
    <t>№ 135 от 29.03.2012</t>
  </si>
  <si>
    <t>ув. №10,14 от 29.03.12</t>
  </si>
  <si>
    <t xml:space="preserve">05 02 521 01 02 </t>
  </si>
  <si>
    <t>дотация</t>
  </si>
  <si>
    <t>№ 148 от 12.05.2012</t>
  </si>
  <si>
    <t>ув. № 25 от 12.05.12</t>
  </si>
  <si>
    <t>01 03 002 04 00</t>
  </si>
  <si>
    <t>№ 151 от 26.06.2012</t>
  </si>
  <si>
    <t>ув. № 32.33.34 от 23.07.12</t>
  </si>
  <si>
    <t>№ 159 от 23.07.2012</t>
  </si>
  <si>
    <t>ув. № 77 от 27.07,ув. № 100 от 18.07,ув. № 11 от 17.10.12</t>
  </si>
  <si>
    <t>08 01 522 09 00</t>
  </si>
  <si>
    <t>10 01 795 13 00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</si>
</sst>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0" fontId="3" fillId="13" borderId="10" xfId="0" applyNumberFormat="1" applyFont="1" applyFill="1" applyBorder="1" applyAlignment="1">
      <alignment horizontal="center" vertical="center" wrapText="1"/>
    </xf>
    <xf numFmtId="180" fontId="3" fillId="1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left" vertical="center" wrapText="1"/>
    </xf>
    <xf numFmtId="0" fontId="3" fillId="12" borderId="10" xfId="0" applyFont="1" applyFill="1" applyBorder="1" applyAlignment="1">
      <alignment horizontal="left" vertical="center"/>
    </xf>
    <xf numFmtId="180" fontId="3" fillId="12" borderId="10" xfId="0" applyNumberFormat="1" applyFont="1" applyFill="1" applyBorder="1" applyAlignment="1">
      <alignment horizontal="center" vertical="center"/>
    </xf>
    <xf numFmtId="180" fontId="3" fillId="12" borderId="10" xfId="0" applyNumberFormat="1" applyFont="1" applyFill="1" applyBorder="1" applyAlignment="1">
      <alignment horizontal="center" vertical="center" wrapText="1"/>
    </xf>
    <xf numFmtId="180" fontId="4" fillId="12" borderId="10" xfId="0" applyNumberFormat="1" applyFont="1" applyFill="1" applyBorder="1" applyAlignment="1">
      <alignment/>
    </xf>
    <xf numFmtId="0" fontId="3" fillId="1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180" fontId="2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180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180" fontId="3" fillId="34" borderId="10" xfId="0" applyNumberFormat="1" applyFont="1" applyFill="1" applyBorder="1" applyAlignment="1">
      <alignment horizontal="center" vertical="center"/>
    </xf>
    <xf numFmtId="180" fontId="3" fillId="34" borderId="10" xfId="0" applyNumberFormat="1" applyFont="1" applyFill="1" applyBorder="1" applyAlignment="1">
      <alignment horizontal="center" vertical="center" wrapText="1"/>
    </xf>
    <xf numFmtId="180" fontId="4" fillId="34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left" vertical="center"/>
    </xf>
    <xf numFmtId="180" fontId="3" fillId="35" borderId="10" xfId="0" applyNumberFormat="1" applyFont="1" applyFill="1" applyBorder="1" applyAlignment="1">
      <alignment horizontal="center" vertical="center"/>
    </xf>
    <xf numFmtId="180" fontId="3" fillId="35" borderId="10" xfId="0" applyNumberFormat="1" applyFont="1" applyFill="1" applyBorder="1" applyAlignment="1">
      <alignment horizontal="center" vertical="center" wrapText="1"/>
    </xf>
    <xf numFmtId="180" fontId="3" fillId="8" borderId="10" xfId="0" applyNumberFormat="1" applyFont="1" applyFill="1" applyBorder="1" applyAlignment="1">
      <alignment horizontal="center" vertical="center" wrapText="1"/>
    </xf>
    <xf numFmtId="0" fontId="41" fillId="13" borderId="10" xfId="0" applyFont="1" applyFill="1" applyBorder="1" applyAlignment="1">
      <alignment horizontal="center" vertical="center" wrapText="1"/>
    </xf>
    <xf numFmtId="180" fontId="4" fillId="13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21.28125" style="0" customWidth="1"/>
    <col min="2" max="2" width="22.57421875" style="0" customWidth="1"/>
    <col min="3" max="3" width="26.57421875" style="0" customWidth="1"/>
    <col min="4" max="4" width="20.8515625" style="0" customWidth="1"/>
    <col min="5" max="5" width="13.28125" style="0" customWidth="1"/>
    <col min="6" max="6" width="20.28125" style="0" customWidth="1"/>
    <col min="7" max="7" width="9.7109375" style="0" customWidth="1"/>
  </cols>
  <sheetData>
    <row r="1" spans="1:7" ht="28.5" customHeight="1">
      <c r="A1" s="40" t="s">
        <v>6</v>
      </c>
      <c r="B1" s="40"/>
      <c r="C1" s="40"/>
      <c r="D1" s="40"/>
      <c r="E1" s="40"/>
      <c r="F1" s="40"/>
      <c r="G1" s="3"/>
    </row>
    <row r="2" spans="1:6" ht="27.75" customHeight="1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5</v>
      </c>
    </row>
    <row r="3" spans="1:6" ht="18" customHeight="1">
      <c r="A3" s="2"/>
      <c r="B3" s="2"/>
      <c r="C3" s="2"/>
      <c r="D3" s="2"/>
      <c r="E3" s="2"/>
      <c r="F3" s="2"/>
    </row>
    <row r="4" spans="1:6" ht="18" customHeight="1">
      <c r="A4" s="2"/>
      <c r="B4" s="2"/>
      <c r="C4" s="2"/>
      <c r="D4" s="2"/>
      <c r="E4" s="2"/>
      <c r="F4" s="2"/>
    </row>
    <row r="5" spans="1:6" ht="18" customHeight="1">
      <c r="A5" s="2"/>
      <c r="B5" s="2"/>
      <c r="C5" s="2"/>
      <c r="D5" s="2"/>
      <c r="E5" s="2"/>
      <c r="F5" s="2"/>
    </row>
    <row r="6" spans="1:6" ht="18" customHeight="1">
      <c r="A6" s="2"/>
      <c r="B6" s="2"/>
      <c r="C6" s="2"/>
      <c r="D6" s="2"/>
      <c r="E6" s="2"/>
      <c r="F6" s="2"/>
    </row>
    <row r="7" spans="1:6" ht="18" customHeight="1">
      <c r="A7" s="2"/>
      <c r="B7" s="2"/>
      <c r="C7" s="2"/>
      <c r="D7" s="2"/>
      <c r="E7" s="2"/>
      <c r="F7" s="2"/>
    </row>
    <row r="8" spans="1:6" ht="18" customHeight="1">
      <c r="A8" s="2"/>
      <c r="B8" s="2"/>
      <c r="C8" s="2"/>
      <c r="D8" s="2"/>
      <c r="E8" s="2"/>
      <c r="F8" s="2"/>
    </row>
    <row r="9" spans="1:6" ht="18" customHeight="1">
      <c r="A9" s="2"/>
      <c r="B9" s="2"/>
      <c r="C9" s="2"/>
      <c r="D9" s="2"/>
      <c r="E9" s="2"/>
      <c r="F9" s="2"/>
    </row>
    <row r="10" spans="1:6" ht="18" customHeight="1">
      <c r="A10" s="2"/>
      <c r="B10" s="2"/>
      <c r="C10" s="2"/>
      <c r="D10" s="2"/>
      <c r="E10" s="2"/>
      <c r="F10" s="2"/>
    </row>
    <row r="11" spans="1:6" ht="18" customHeight="1">
      <c r="A11" s="2"/>
      <c r="B11" s="2"/>
      <c r="C11" s="2"/>
      <c r="D11" s="2"/>
      <c r="E11" s="2"/>
      <c r="F11" s="2"/>
    </row>
    <row r="12" spans="1:6" ht="18" customHeight="1">
      <c r="A12" s="2"/>
      <c r="B12" s="2"/>
      <c r="C12" s="2"/>
      <c r="D12" s="2"/>
      <c r="E12" s="2"/>
      <c r="F12" s="2"/>
    </row>
    <row r="13" spans="1:6" ht="18" customHeight="1">
      <c r="A13" s="2"/>
      <c r="B13" s="2"/>
      <c r="C13" s="2"/>
      <c r="D13" s="2"/>
      <c r="E13" s="2"/>
      <c r="F13" s="2"/>
    </row>
    <row r="14" spans="1:6" ht="18" customHeight="1">
      <c r="A14" s="2"/>
      <c r="B14" s="2"/>
      <c r="C14" s="2"/>
      <c r="D14" s="2"/>
      <c r="E14" s="2"/>
      <c r="F14" s="2"/>
    </row>
    <row r="15" spans="1:6" ht="18" customHeight="1">
      <c r="A15" s="2"/>
      <c r="B15" s="2"/>
      <c r="C15" s="2"/>
      <c r="D15" s="2"/>
      <c r="E15" s="2"/>
      <c r="F15" s="2"/>
    </row>
    <row r="16" spans="1:6" ht="18" customHeight="1">
      <c r="A16" s="2"/>
      <c r="B16" s="2"/>
      <c r="C16" s="2"/>
      <c r="D16" s="2"/>
      <c r="E16" s="2"/>
      <c r="F16" s="2"/>
    </row>
    <row r="17" spans="1:6" ht="18" customHeight="1">
      <c r="A17" s="2"/>
      <c r="B17" s="2"/>
      <c r="C17" s="2"/>
      <c r="D17" s="2"/>
      <c r="E17" s="2"/>
      <c r="F17" s="2"/>
    </row>
    <row r="18" spans="1:6" ht="18" customHeight="1">
      <c r="A18" s="2"/>
      <c r="B18" s="2"/>
      <c r="C18" s="2"/>
      <c r="D18" s="2"/>
      <c r="E18" s="2"/>
      <c r="F18" s="2"/>
    </row>
    <row r="19" spans="1:6" ht="18" customHeight="1">
      <c r="A19" s="2"/>
      <c r="B19" s="2"/>
      <c r="C19" s="2"/>
      <c r="D19" s="2"/>
      <c r="E19" s="2"/>
      <c r="F19" s="2"/>
    </row>
    <row r="20" spans="1:6" ht="18" customHeight="1">
      <c r="A20" s="2"/>
      <c r="B20" s="2"/>
      <c r="C20" s="2"/>
      <c r="D20" s="2"/>
      <c r="E20" s="2"/>
      <c r="F20" s="2"/>
    </row>
    <row r="21" spans="1:6" ht="18" customHeight="1">
      <c r="A21" s="2"/>
      <c r="B21" s="2"/>
      <c r="C21" s="2"/>
      <c r="D21" s="2"/>
      <c r="E21" s="2"/>
      <c r="F21" s="2"/>
    </row>
    <row r="22" spans="1:6" ht="18" customHeight="1">
      <c r="A22" s="2"/>
      <c r="B22" s="2"/>
      <c r="C22" s="2"/>
      <c r="D22" s="2"/>
      <c r="E22" s="2"/>
      <c r="F22" s="2"/>
    </row>
    <row r="23" spans="1:6" ht="18" customHeight="1">
      <c r="A23" s="2"/>
      <c r="B23" s="2"/>
      <c r="C23" s="2"/>
      <c r="D23" s="2"/>
      <c r="E23" s="2"/>
      <c r="F23" s="2"/>
    </row>
    <row r="24" spans="1:6" ht="18" customHeight="1">
      <c r="A24" s="2"/>
      <c r="B24" s="2"/>
      <c r="C24" s="2"/>
      <c r="D24" s="2"/>
      <c r="E24" s="2"/>
      <c r="F24" s="2"/>
    </row>
    <row r="25" spans="1:6" ht="18" customHeight="1">
      <c r="A25" s="2"/>
      <c r="B25" s="2"/>
      <c r="C25" s="2"/>
      <c r="D25" s="2"/>
      <c r="E25" s="2"/>
      <c r="F25" s="2"/>
    </row>
    <row r="26" spans="1:6" ht="18" customHeight="1">
      <c r="A26" s="2"/>
      <c r="B26" s="2"/>
      <c r="C26" s="2"/>
      <c r="D26" s="2"/>
      <c r="E26" s="2"/>
      <c r="F26" s="2"/>
    </row>
    <row r="27" spans="1:6" ht="18" customHeight="1">
      <c r="A27" s="2"/>
      <c r="B27" s="2"/>
      <c r="C27" s="2"/>
      <c r="D27" s="2"/>
      <c r="E27" s="2"/>
      <c r="F27" s="2"/>
    </row>
    <row r="28" spans="1:6" ht="18" customHeight="1">
      <c r="A28" s="2"/>
      <c r="B28" s="2"/>
      <c r="C28" s="2"/>
      <c r="D28" s="2"/>
      <c r="E28" s="2"/>
      <c r="F28" s="2"/>
    </row>
    <row r="29" spans="1:6" ht="18" customHeight="1">
      <c r="A29" s="2"/>
      <c r="B29" s="2"/>
      <c r="C29" s="2"/>
      <c r="D29" s="2"/>
      <c r="E29" s="2"/>
      <c r="F29" s="2"/>
    </row>
    <row r="30" spans="1:6" ht="20.25" customHeight="1">
      <c r="A30" s="2"/>
      <c r="B30" s="2"/>
      <c r="C30" s="2"/>
      <c r="D30" s="2"/>
      <c r="E30" s="2"/>
      <c r="F30" s="2"/>
    </row>
    <row r="31" spans="1:6" ht="18" customHeight="1">
      <c r="A31" s="2"/>
      <c r="B31" s="2"/>
      <c r="C31" s="2"/>
      <c r="D31" s="2"/>
      <c r="E31" s="2"/>
      <c r="F31" s="2"/>
    </row>
  </sheetData>
  <sheetProtection/>
  <mergeCells count="1">
    <mergeCell ref="A1:F1"/>
  </mergeCells>
  <printOptions/>
  <pageMargins left="1.141732283464567" right="0.7480314960629921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6"/>
  <sheetViews>
    <sheetView tabSelected="1" zoomScalePageLayoutView="0" workbookViewId="0" topLeftCell="B1">
      <selection activeCell="S19" sqref="S19"/>
    </sheetView>
  </sheetViews>
  <sheetFormatPr defaultColWidth="9.140625" defaultRowHeight="12.75"/>
  <cols>
    <col min="1" max="1" width="14.8515625" style="0" customWidth="1"/>
    <col min="2" max="2" width="7.421875" style="0" customWidth="1"/>
    <col min="3" max="3" width="7.140625" style="0" customWidth="1"/>
    <col min="4" max="5" width="6.8515625" style="0" customWidth="1"/>
    <col min="6" max="6" width="7.00390625" style="0" customWidth="1"/>
    <col min="7" max="7" width="6.8515625" style="0" customWidth="1"/>
    <col min="8" max="8" width="6.7109375" style="0" customWidth="1"/>
    <col min="9" max="9" width="6.57421875" style="0" customWidth="1"/>
    <col min="10" max="10" width="7.00390625" style="0" customWidth="1"/>
    <col min="11" max="11" width="8.28125" style="0" customWidth="1"/>
    <col min="12" max="14" width="7.7109375" style="0" customWidth="1"/>
    <col min="15" max="16" width="7.57421875" style="0" customWidth="1"/>
  </cols>
  <sheetData>
    <row r="1" spans="1:16" ht="16.5" customHeight="1">
      <c r="A1" s="14"/>
      <c r="B1" s="15" t="s">
        <v>19</v>
      </c>
      <c r="C1" s="14" t="s">
        <v>43</v>
      </c>
      <c r="D1" s="15" t="s">
        <v>44</v>
      </c>
      <c r="E1" s="14" t="s">
        <v>48</v>
      </c>
      <c r="F1" s="15" t="s">
        <v>47</v>
      </c>
      <c r="G1" s="14" t="s">
        <v>52</v>
      </c>
      <c r="H1" s="15" t="s">
        <v>51</v>
      </c>
      <c r="I1" s="14"/>
      <c r="J1" s="38" t="s">
        <v>54</v>
      </c>
      <c r="K1" s="14" t="s">
        <v>55</v>
      </c>
      <c r="L1" s="38" t="s">
        <v>56</v>
      </c>
      <c r="M1" s="14" t="s">
        <v>57</v>
      </c>
      <c r="N1" s="15"/>
      <c r="O1" s="14"/>
      <c r="P1" s="15"/>
    </row>
    <row r="2" spans="1:16" ht="12" customHeight="1">
      <c r="A2" s="10" t="s">
        <v>7</v>
      </c>
      <c r="B2" s="9">
        <v>31488.3</v>
      </c>
      <c r="C2" s="9"/>
      <c r="D2" s="9">
        <f>B2+C2</f>
        <v>31488.3</v>
      </c>
      <c r="E2" s="9">
        <v>795</v>
      </c>
      <c r="F2" s="9">
        <f aca="true" t="shared" si="0" ref="F2:F26">D2+E2</f>
        <v>32283.3</v>
      </c>
      <c r="G2" s="9"/>
      <c r="H2" s="9">
        <f aca="true" t="shared" si="1" ref="H2:H41">F2+G2</f>
        <v>32283.3</v>
      </c>
      <c r="I2" s="9">
        <v>2394.5</v>
      </c>
      <c r="J2" s="9">
        <f aca="true" t="shared" si="2" ref="J2:J41">H2+I2</f>
        <v>34677.8</v>
      </c>
      <c r="K2" s="9">
        <v>554.2</v>
      </c>
      <c r="L2" s="9">
        <f>J2+K2</f>
        <v>35232</v>
      </c>
      <c r="M2" s="9">
        <v>184.1</v>
      </c>
      <c r="N2" s="9">
        <f aca="true" t="shared" si="3" ref="N2:N41">L2+M2</f>
        <v>35416.1</v>
      </c>
      <c r="O2" s="9"/>
      <c r="P2" s="17">
        <f aca="true" t="shared" si="4" ref="P2:P8">N2+O2</f>
        <v>35416.1</v>
      </c>
    </row>
    <row r="3" spans="1:16" ht="12" customHeight="1">
      <c r="A3" s="10" t="s">
        <v>8</v>
      </c>
      <c r="B3" s="9">
        <v>3830.6</v>
      </c>
      <c r="C3" s="18"/>
      <c r="D3" s="9">
        <f>B3+C3</f>
        <v>3830.6</v>
      </c>
      <c r="E3" s="9">
        <v>1599.7</v>
      </c>
      <c r="F3" s="9">
        <f t="shared" si="0"/>
        <v>5430.3</v>
      </c>
      <c r="G3" s="9"/>
      <c r="H3" s="9">
        <f t="shared" si="1"/>
        <v>5430.3</v>
      </c>
      <c r="I3" s="9"/>
      <c r="J3" s="9">
        <f t="shared" si="2"/>
        <v>5430.3</v>
      </c>
      <c r="K3" s="9"/>
      <c r="L3" s="9">
        <f>J3+K3</f>
        <v>5430.3</v>
      </c>
      <c r="M3" s="9">
        <v>634.9</v>
      </c>
      <c r="N3" s="9">
        <f t="shared" si="3"/>
        <v>6065.2</v>
      </c>
      <c r="O3" s="9"/>
      <c r="P3" s="17">
        <f t="shared" si="4"/>
        <v>6065.2</v>
      </c>
    </row>
    <row r="4" spans="1:16" ht="12" customHeight="1">
      <c r="A4" s="10" t="s">
        <v>13</v>
      </c>
      <c r="B4" s="9">
        <v>143.5</v>
      </c>
      <c r="C4" s="18"/>
      <c r="D4" s="9">
        <f>B4+C4</f>
        <v>143.5</v>
      </c>
      <c r="E4" s="9"/>
      <c r="F4" s="9">
        <f t="shared" si="0"/>
        <v>143.5</v>
      </c>
      <c r="G4" s="9">
        <v>200</v>
      </c>
      <c r="H4" s="9">
        <f t="shared" si="1"/>
        <v>343.5</v>
      </c>
      <c r="I4" s="9"/>
      <c r="J4" s="9">
        <f t="shared" si="2"/>
        <v>343.5</v>
      </c>
      <c r="K4" s="9"/>
      <c r="L4" s="9">
        <f aca="true" t="shared" si="5" ref="L4:L41">J4+K4</f>
        <v>343.5</v>
      </c>
      <c r="M4" s="9"/>
      <c r="N4" s="9">
        <f t="shared" si="3"/>
        <v>343.5</v>
      </c>
      <c r="O4" s="9"/>
      <c r="P4" s="17">
        <f t="shared" si="4"/>
        <v>343.5</v>
      </c>
    </row>
    <row r="5" spans="1:16" ht="12" customHeight="1">
      <c r="A5" s="10" t="s">
        <v>50</v>
      </c>
      <c r="B5" s="9"/>
      <c r="C5" s="18"/>
      <c r="D5" s="9"/>
      <c r="E5" s="9"/>
      <c r="F5" s="9">
        <f t="shared" si="0"/>
        <v>0</v>
      </c>
      <c r="G5" s="9"/>
      <c r="H5" s="9">
        <f t="shared" si="1"/>
        <v>0</v>
      </c>
      <c r="I5" s="9"/>
      <c r="J5" s="9">
        <f t="shared" si="2"/>
        <v>0</v>
      </c>
      <c r="K5" s="9">
        <v>14.7</v>
      </c>
      <c r="L5" s="9">
        <f t="shared" si="5"/>
        <v>14.7</v>
      </c>
      <c r="M5" s="9">
        <v>162.9</v>
      </c>
      <c r="N5" s="9">
        <f t="shared" si="3"/>
        <v>177.6</v>
      </c>
      <c r="O5" s="9"/>
      <c r="P5" s="17">
        <f t="shared" si="4"/>
        <v>177.6</v>
      </c>
    </row>
    <row r="6" spans="1:16" ht="12" customHeight="1">
      <c r="A6" s="20" t="s">
        <v>9</v>
      </c>
      <c r="B6" s="11">
        <f>SUM(B2:B5)</f>
        <v>35462.4</v>
      </c>
      <c r="C6" s="11">
        <f>SUM(C2:C5)</f>
        <v>0</v>
      </c>
      <c r="D6" s="11">
        <f aca="true" t="shared" si="6" ref="D6:D27">B6+C6</f>
        <v>35462.4</v>
      </c>
      <c r="E6" s="11">
        <f>SUM(E2:E5)</f>
        <v>2394.7</v>
      </c>
      <c r="F6" s="11">
        <f t="shared" si="0"/>
        <v>37857.1</v>
      </c>
      <c r="G6" s="11">
        <f>SUM(G2:G5)</f>
        <v>200</v>
      </c>
      <c r="H6" s="6">
        <f t="shared" si="1"/>
        <v>38057.1</v>
      </c>
      <c r="I6" s="11">
        <f>SUM(I2:I5)</f>
        <v>2394.5</v>
      </c>
      <c r="J6" s="11">
        <f t="shared" si="2"/>
        <v>40451.6</v>
      </c>
      <c r="K6" s="11">
        <f>SUM(K2:K5)</f>
        <v>568.9000000000001</v>
      </c>
      <c r="L6" s="6">
        <f>J6+K6</f>
        <v>41020.5</v>
      </c>
      <c r="M6" s="11">
        <f>SUM(M2:M5)</f>
        <v>981.9</v>
      </c>
      <c r="N6" s="6">
        <f t="shared" si="3"/>
        <v>42002.4</v>
      </c>
      <c r="O6" s="6">
        <f>SUM(O2:O5)</f>
        <v>0</v>
      </c>
      <c r="P6" s="16">
        <f t="shared" si="4"/>
        <v>42002.4</v>
      </c>
    </row>
    <row r="7" spans="1:16" ht="12" customHeight="1">
      <c r="A7" s="7" t="s">
        <v>24</v>
      </c>
      <c r="B7" s="8">
        <v>854.8</v>
      </c>
      <c r="C7" s="8"/>
      <c r="D7" s="9">
        <f t="shared" si="6"/>
        <v>854.8</v>
      </c>
      <c r="E7" s="8"/>
      <c r="F7" s="9">
        <f t="shared" si="0"/>
        <v>854.8</v>
      </c>
      <c r="G7" s="8"/>
      <c r="H7" s="9">
        <f t="shared" si="1"/>
        <v>854.8</v>
      </c>
      <c r="I7" s="9"/>
      <c r="J7" s="9">
        <f t="shared" si="2"/>
        <v>854.8</v>
      </c>
      <c r="K7" s="9"/>
      <c r="L7" s="9">
        <f t="shared" si="5"/>
        <v>854.8</v>
      </c>
      <c r="M7" s="9">
        <v>214.8</v>
      </c>
      <c r="N7" s="9">
        <f t="shared" si="3"/>
        <v>1069.6</v>
      </c>
      <c r="O7" s="9"/>
      <c r="P7" s="17">
        <f t="shared" si="4"/>
        <v>1069.6</v>
      </c>
    </row>
    <row r="8" spans="1:16" ht="12" customHeight="1">
      <c r="A8" s="7" t="s">
        <v>53</v>
      </c>
      <c r="B8" s="8"/>
      <c r="C8" s="8"/>
      <c r="D8" s="9"/>
      <c r="E8" s="8"/>
      <c r="F8" s="9">
        <f t="shared" si="0"/>
        <v>0</v>
      </c>
      <c r="G8" s="8">
        <v>60</v>
      </c>
      <c r="H8" s="9">
        <f t="shared" si="1"/>
        <v>60</v>
      </c>
      <c r="I8" s="9"/>
      <c r="J8" s="9">
        <f t="shared" si="2"/>
        <v>60</v>
      </c>
      <c r="K8" s="9">
        <v>-60</v>
      </c>
      <c r="L8" s="9">
        <f t="shared" si="5"/>
        <v>0</v>
      </c>
      <c r="M8" s="9"/>
      <c r="N8" s="9">
        <f t="shared" si="3"/>
        <v>0</v>
      </c>
      <c r="O8" s="9"/>
      <c r="P8" s="17">
        <f t="shared" si="4"/>
        <v>0</v>
      </c>
    </row>
    <row r="9" spans="1:16" ht="12" customHeight="1">
      <c r="A9" s="7" t="s">
        <v>25</v>
      </c>
      <c r="B9" s="8">
        <v>7371.3</v>
      </c>
      <c r="C9" s="8">
        <v>-715.5</v>
      </c>
      <c r="D9" s="9">
        <f t="shared" si="6"/>
        <v>6655.8</v>
      </c>
      <c r="E9" s="8">
        <v>1097.7</v>
      </c>
      <c r="F9" s="9">
        <f t="shared" si="0"/>
        <v>7753.5</v>
      </c>
      <c r="G9" s="8">
        <v>-580</v>
      </c>
      <c r="H9" s="9">
        <f t="shared" si="1"/>
        <v>7173.5</v>
      </c>
      <c r="I9" s="9">
        <v>565</v>
      </c>
      <c r="J9" s="9">
        <f t="shared" si="2"/>
        <v>7738.5</v>
      </c>
      <c r="K9" s="9">
        <v>60</v>
      </c>
      <c r="L9" s="9">
        <f t="shared" si="5"/>
        <v>7798.5</v>
      </c>
      <c r="M9" s="9">
        <v>-709</v>
      </c>
      <c r="N9" s="9">
        <f t="shared" si="3"/>
        <v>7089.5</v>
      </c>
      <c r="O9" s="9"/>
      <c r="P9" s="17">
        <f aca="true" t="shared" si="7" ref="P9:P41">N9+O9</f>
        <v>7089.5</v>
      </c>
    </row>
    <row r="10" spans="1:16" ht="12" customHeight="1">
      <c r="A10" s="7" t="s">
        <v>26</v>
      </c>
      <c r="B10" s="8">
        <v>37</v>
      </c>
      <c r="C10" s="8"/>
      <c r="D10" s="9">
        <f t="shared" si="6"/>
        <v>37</v>
      </c>
      <c r="E10" s="8"/>
      <c r="F10" s="9">
        <f t="shared" si="0"/>
        <v>37</v>
      </c>
      <c r="G10" s="8"/>
      <c r="H10" s="9">
        <f t="shared" si="1"/>
        <v>37</v>
      </c>
      <c r="I10" s="9"/>
      <c r="J10" s="9">
        <f t="shared" si="2"/>
        <v>37</v>
      </c>
      <c r="K10" s="9"/>
      <c r="L10" s="9">
        <f t="shared" si="5"/>
        <v>37</v>
      </c>
      <c r="M10" s="9">
        <v>-30</v>
      </c>
      <c r="N10" s="9">
        <f t="shared" si="3"/>
        <v>7</v>
      </c>
      <c r="O10" s="9"/>
      <c r="P10" s="17">
        <f t="shared" si="7"/>
        <v>7</v>
      </c>
    </row>
    <row r="11" spans="1:16" ht="12" customHeight="1">
      <c r="A11" s="21" t="s">
        <v>22</v>
      </c>
      <c r="B11" s="22">
        <v>0.2</v>
      </c>
      <c r="C11" s="22"/>
      <c r="D11" s="23">
        <f t="shared" si="6"/>
        <v>0.2</v>
      </c>
      <c r="E11" s="22"/>
      <c r="F11" s="23">
        <f t="shared" si="0"/>
        <v>0.2</v>
      </c>
      <c r="G11" s="22"/>
      <c r="H11" s="23">
        <f t="shared" si="1"/>
        <v>0.2</v>
      </c>
      <c r="I11" s="23"/>
      <c r="J11" s="23">
        <f t="shared" si="2"/>
        <v>0.2</v>
      </c>
      <c r="K11" s="23"/>
      <c r="L11" s="23">
        <f t="shared" si="5"/>
        <v>0.2</v>
      </c>
      <c r="M11" s="23"/>
      <c r="N11" s="23">
        <f t="shared" si="3"/>
        <v>0.2</v>
      </c>
      <c r="O11" s="23"/>
      <c r="P11" s="24">
        <f t="shared" si="7"/>
        <v>0.2</v>
      </c>
    </row>
    <row r="12" spans="1:16" ht="12" customHeight="1">
      <c r="A12" s="7" t="s">
        <v>27</v>
      </c>
      <c r="B12" s="8">
        <v>118.2</v>
      </c>
      <c r="C12" s="8"/>
      <c r="D12" s="9">
        <f t="shared" si="6"/>
        <v>118.2</v>
      </c>
      <c r="E12" s="8"/>
      <c r="F12" s="9">
        <f t="shared" si="0"/>
        <v>118.2</v>
      </c>
      <c r="G12" s="8"/>
      <c r="H12" s="9">
        <f t="shared" si="1"/>
        <v>118.2</v>
      </c>
      <c r="I12" s="9"/>
      <c r="J12" s="9">
        <f t="shared" si="2"/>
        <v>118.2</v>
      </c>
      <c r="K12" s="9"/>
      <c r="L12" s="9">
        <f t="shared" si="5"/>
        <v>118.2</v>
      </c>
      <c r="M12" s="9"/>
      <c r="N12" s="9">
        <f t="shared" si="3"/>
        <v>118.2</v>
      </c>
      <c r="O12" s="9"/>
      <c r="P12" s="17">
        <f t="shared" si="7"/>
        <v>118.2</v>
      </c>
    </row>
    <row r="13" spans="1:16" ht="12" customHeight="1">
      <c r="A13" s="7" t="s">
        <v>28</v>
      </c>
      <c r="B13" s="8">
        <v>1051.6</v>
      </c>
      <c r="C13" s="8"/>
      <c r="D13" s="9">
        <f t="shared" si="6"/>
        <v>1051.6</v>
      </c>
      <c r="E13" s="8"/>
      <c r="F13" s="9">
        <f t="shared" si="0"/>
        <v>1051.6</v>
      </c>
      <c r="G13" s="8"/>
      <c r="H13" s="9">
        <f t="shared" si="1"/>
        <v>1051.6</v>
      </c>
      <c r="I13" s="9"/>
      <c r="J13" s="9">
        <f t="shared" si="2"/>
        <v>1051.6</v>
      </c>
      <c r="K13" s="9"/>
      <c r="L13" s="9">
        <f t="shared" si="5"/>
        <v>1051.6</v>
      </c>
      <c r="M13" s="9"/>
      <c r="N13" s="9">
        <f t="shared" si="3"/>
        <v>1051.6</v>
      </c>
      <c r="O13" s="9"/>
      <c r="P13" s="17">
        <f t="shared" si="7"/>
        <v>1051.6</v>
      </c>
    </row>
    <row r="14" spans="1:16" ht="12" customHeight="1">
      <c r="A14" s="7" t="s">
        <v>29</v>
      </c>
      <c r="B14" s="8">
        <v>45</v>
      </c>
      <c r="C14" s="8"/>
      <c r="D14" s="9">
        <f t="shared" si="6"/>
        <v>45</v>
      </c>
      <c r="E14" s="8">
        <v>0.5</v>
      </c>
      <c r="F14" s="9">
        <f t="shared" si="0"/>
        <v>45.5</v>
      </c>
      <c r="G14" s="8"/>
      <c r="H14" s="9">
        <f t="shared" si="1"/>
        <v>45.5</v>
      </c>
      <c r="I14" s="9"/>
      <c r="J14" s="9">
        <f t="shared" si="2"/>
        <v>45.5</v>
      </c>
      <c r="K14" s="9"/>
      <c r="L14" s="9">
        <f t="shared" si="5"/>
        <v>45.5</v>
      </c>
      <c r="M14" s="9"/>
      <c r="N14" s="9">
        <f t="shared" si="3"/>
        <v>45.5</v>
      </c>
      <c r="O14" s="9"/>
      <c r="P14" s="17">
        <f t="shared" si="7"/>
        <v>45.5</v>
      </c>
    </row>
    <row r="15" spans="1:16" ht="12" customHeight="1">
      <c r="A15" s="7" t="s">
        <v>30</v>
      </c>
      <c r="B15" s="8">
        <v>470</v>
      </c>
      <c r="C15" s="8">
        <v>1150</v>
      </c>
      <c r="D15" s="9">
        <f t="shared" si="6"/>
        <v>1620</v>
      </c>
      <c r="E15" s="8">
        <v>-920</v>
      </c>
      <c r="F15" s="9">
        <f t="shared" si="0"/>
        <v>700</v>
      </c>
      <c r="G15" s="8">
        <v>220</v>
      </c>
      <c r="H15" s="9">
        <f t="shared" si="1"/>
        <v>920</v>
      </c>
      <c r="I15" s="9"/>
      <c r="J15" s="9">
        <f t="shared" si="2"/>
        <v>920</v>
      </c>
      <c r="K15" s="9">
        <v>65.6</v>
      </c>
      <c r="L15" s="9">
        <f t="shared" si="5"/>
        <v>985.6</v>
      </c>
      <c r="M15" s="9">
        <v>8.9</v>
      </c>
      <c r="N15" s="9">
        <f t="shared" si="3"/>
        <v>994.5</v>
      </c>
      <c r="O15" s="9"/>
      <c r="P15" s="17">
        <f t="shared" si="7"/>
        <v>994.5</v>
      </c>
    </row>
    <row r="16" spans="1:16" ht="12" customHeight="1">
      <c r="A16" s="7" t="s">
        <v>31</v>
      </c>
      <c r="B16" s="8">
        <v>300</v>
      </c>
      <c r="C16" s="8"/>
      <c r="D16" s="9">
        <f t="shared" si="6"/>
        <v>300</v>
      </c>
      <c r="E16" s="8"/>
      <c r="F16" s="9">
        <f t="shared" si="0"/>
        <v>300</v>
      </c>
      <c r="G16" s="8"/>
      <c r="H16" s="9">
        <f t="shared" si="1"/>
        <v>300</v>
      </c>
      <c r="I16" s="9"/>
      <c r="J16" s="9">
        <f t="shared" si="2"/>
        <v>300</v>
      </c>
      <c r="K16" s="9"/>
      <c r="L16" s="9">
        <f t="shared" si="5"/>
        <v>300</v>
      </c>
      <c r="M16" s="9">
        <v>35.6</v>
      </c>
      <c r="N16" s="9">
        <f t="shared" si="3"/>
        <v>335.6</v>
      </c>
      <c r="O16" s="9"/>
      <c r="P16" s="17">
        <f t="shared" si="7"/>
        <v>335.6</v>
      </c>
    </row>
    <row r="17" spans="1:16" ht="12" customHeight="1">
      <c r="A17" s="7" t="s">
        <v>32</v>
      </c>
      <c r="B17" s="8">
        <v>25</v>
      </c>
      <c r="C17" s="8"/>
      <c r="D17" s="9">
        <f t="shared" si="6"/>
        <v>25</v>
      </c>
      <c r="E17" s="8"/>
      <c r="F17" s="9">
        <f t="shared" si="0"/>
        <v>25</v>
      </c>
      <c r="G17" s="8"/>
      <c r="H17" s="9">
        <f t="shared" si="1"/>
        <v>25</v>
      </c>
      <c r="I17" s="9">
        <v>50</v>
      </c>
      <c r="J17" s="9">
        <f t="shared" si="2"/>
        <v>75</v>
      </c>
      <c r="K17" s="9"/>
      <c r="L17" s="9">
        <f t="shared" si="5"/>
        <v>75</v>
      </c>
      <c r="M17" s="9">
        <v>-25</v>
      </c>
      <c r="N17" s="9">
        <f t="shared" si="3"/>
        <v>50</v>
      </c>
      <c r="O17" s="9"/>
      <c r="P17" s="17">
        <f t="shared" si="7"/>
        <v>50</v>
      </c>
    </row>
    <row r="18" spans="1:16" ht="12" customHeight="1">
      <c r="A18" s="7" t="s">
        <v>33</v>
      </c>
      <c r="B18" s="8">
        <v>901.8</v>
      </c>
      <c r="C18" s="8"/>
      <c r="D18" s="9">
        <f t="shared" si="6"/>
        <v>901.8</v>
      </c>
      <c r="E18" s="8">
        <v>10</v>
      </c>
      <c r="F18" s="9">
        <f t="shared" si="0"/>
        <v>911.8</v>
      </c>
      <c r="G18" s="8"/>
      <c r="H18" s="9">
        <f t="shared" si="1"/>
        <v>911.8</v>
      </c>
      <c r="I18" s="9"/>
      <c r="J18" s="9">
        <f t="shared" si="2"/>
        <v>911.8</v>
      </c>
      <c r="K18" s="9"/>
      <c r="L18" s="9">
        <f t="shared" si="5"/>
        <v>911.8</v>
      </c>
      <c r="M18" s="9"/>
      <c r="N18" s="9">
        <f t="shared" si="3"/>
        <v>911.8</v>
      </c>
      <c r="O18" s="9"/>
      <c r="P18" s="17">
        <f t="shared" si="7"/>
        <v>911.8</v>
      </c>
    </row>
    <row r="19" spans="1:16" ht="12" customHeight="1">
      <c r="A19" s="7" t="s">
        <v>37</v>
      </c>
      <c r="B19" s="8">
        <v>8</v>
      </c>
      <c r="C19" s="8"/>
      <c r="D19" s="9">
        <f t="shared" si="6"/>
        <v>8</v>
      </c>
      <c r="E19" s="8"/>
      <c r="F19" s="9">
        <f t="shared" si="0"/>
        <v>8</v>
      </c>
      <c r="G19" s="8"/>
      <c r="H19" s="9">
        <f t="shared" si="1"/>
        <v>8</v>
      </c>
      <c r="I19" s="9"/>
      <c r="J19" s="9">
        <f t="shared" si="2"/>
        <v>8</v>
      </c>
      <c r="K19" s="9"/>
      <c r="L19" s="9">
        <f t="shared" si="5"/>
        <v>8</v>
      </c>
      <c r="M19" s="9"/>
      <c r="N19" s="9">
        <f t="shared" si="3"/>
        <v>8</v>
      </c>
      <c r="O19" s="9"/>
      <c r="P19" s="17">
        <f t="shared" si="7"/>
        <v>8</v>
      </c>
    </row>
    <row r="20" spans="1:16" ht="12" customHeight="1">
      <c r="A20" s="7" t="s">
        <v>38</v>
      </c>
      <c r="B20" s="8">
        <v>120</v>
      </c>
      <c r="C20" s="8"/>
      <c r="D20" s="9">
        <f t="shared" si="6"/>
        <v>120</v>
      </c>
      <c r="E20" s="8"/>
      <c r="F20" s="9">
        <f t="shared" si="0"/>
        <v>120</v>
      </c>
      <c r="G20" s="8"/>
      <c r="H20" s="9">
        <f t="shared" si="1"/>
        <v>120</v>
      </c>
      <c r="I20" s="9">
        <v>25</v>
      </c>
      <c r="J20" s="9">
        <f t="shared" si="2"/>
        <v>145</v>
      </c>
      <c r="K20" s="9"/>
      <c r="L20" s="9">
        <f t="shared" si="5"/>
        <v>145</v>
      </c>
      <c r="M20" s="9">
        <v>15.1</v>
      </c>
      <c r="N20" s="9">
        <f t="shared" si="3"/>
        <v>160.1</v>
      </c>
      <c r="O20" s="9"/>
      <c r="P20" s="17">
        <f t="shared" si="7"/>
        <v>160.1</v>
      </c>
    </row>
    <row r="21" spans="1:16" ht="12" customHeight="1">
      <c r="A21" s="21" t="s">
        <v>20</v>
      </c>
      <c r="B21" s="22">
        <v>1281.7</v>
      </c>
      <c r="C21" s="22"/>
      <c r="D21" s="23">
        <f t="shared" si="6"/>
        <v>1281.7</v>
      </c>
      <c r="E21" s="22">
        <v>867.7</v>
      </c>
      <c r="F21" s="23">
        <f t="shared" si="0"/>
        <v>2149.4</v>
      </c>
      <c r="G21" s="22"/>
      <c r="H21" s="23">
        <f t="shared" si="1"/>
        <v>2149.4</v>
      </c>
      <c r="I21" s="23"/>
      <c r="J21" s="23">
        <f t="shared" si="2"/>
        <v>2149.4</v>
      </c>
      <c r="K21" s="23"/>
      <c r="L21" s="23">
        <f t="shared" si="5"/>
        <v>2149.4</v>
      </c>
      <c r="M21" s="23">
        <v>-75</v>
      </c>
      <c r="N21" s="23">
        <f t="shared" si="3"/>
        <v>2074.4</v>
      </c>
      <c r="O21" s="23"/>
      <c r="P21" s="24">
        <f t="shared" si="7"/>
        <v>2074.4</v>
      </c>
    </row>
    <row r="22" spans="1:16" ht="12" customHeight="1">
      <c r="A22" s="25" t="s">
        <v>21</v>
      </c>
      <c r="B22" s="13">
        <v>200</v>
      </c>
      <c r="C22" s="13"/>
      <c r="D22" s="12">
        <f t="shared" si="6"/>
        <v>200</v>
      </c>
      <c r="E22" s="13">
        <v>135.4</v>
      </c>
      <c r="F22" s="12">
        <f t="shared" si="0"/>
        <v>335.4</v>
      </c>
      <c r="G22" s="13"/>
      <c r="H22" s="12">
        <f t="shared" si="1"/>
        <v>335.4</v>
      </c>
      <c r="I22" s="12"/>
      <c r="J22" s="12">
        <f t="shared" si="2"/>
        <v>335.4</v>
      </c>
      <c r="K22" s="12"/>
      <c r="L22" s="12">
        <f t="shared" si="5"/>
        <v>335.4</v>
      </c>
      <c r="M22" s="12">
        <v>-11.5</v>
      </c>
      <c r="N22" s="12">
        <f t="shared" si="3"/>
        <v>323.9</v>
      </c>
      <c r="O22" s="12"/>
      <c r="P22" s="39">
        <f t="shared" si="7"/>
        <v>323.9</v>
      </c>
    </row>
    <row r="23" spans="1:16" ht="12" customHeight="1">
      <c r="A23" s="28" t="s">
        <v>45</v>
      </c>
      <c r="B23" s="31">
        <v>1100</v>
      </c>
      <c r="C23" s="31">
        <v>200</v>
      </c>
      <c r="D23" s="32">
        <f t="shared" si="6"/>
        <v>1300</v>
      </c>
      <c r="E23" s="31">
        <v>798.7</v>
      </c>
      <c r="F23" s="32">
        <f t="shared" si="0"/>
        <v>2098.7</v>
      </c>
      <c r="G23" s="31"/>
      <c r="H23" s="32">
        <f t="shared" si="1"/>
        <v>2098.7</v>
      </c>
      <c r="I23" s="32"/>
      <c r="J23" s="32">
        <f t="shared" si="2"/>
        <v>2098.7</v>
      </c>
      <c r="K23" s="32"/>
      <c r="L23" s="32">
        <f t="shared" si="5"/>
        <v>2098.7</v>
      </c>
      <c r="M23" s="32">
        <v>68.7</v>
      </c>
      <c r="N23" s="32">
        <f t="shared" si="3"/>
        <v>2167.3999999999996</v>
      </c>
      <c r="O23" s="32"/>
      <c r="P23" s="33">
        <f t="shared" si="7"/>
        <v>2167.3999999999996</v>
      </c>
    </row>
    <row r="24" spans="1:16" ht="12" customHeight="1">
      <c r="A24" s="7" t="s">
        <v>34</v>
      </c>
      <c r="B24" s="8">
        <v>410.3</v>
      </c>
      <c r="C24" s="8">
        <v>89.7</v>
      </c>
      <c r="D24" s="9">
        <f t="shared" si="6"/>
        <v>500</v>
      </c>
      <c r="E24" s="8">
        <v>-16.5</v>
      </c>
      <c r="F24" s="9">
        <f t="shared" si="0"/>
        <v>483.5</v>
      </c>
      <c r="G24" s="8"/>
      <c r="H24" s="9">
        <f t="shared" si="1"/>
        <v>483.5</v>
      </c>
      <c r="I24" s="9">
        <v>329</v>
      </c>
      <c r="J24" s="9">
        <f t="shared" si="2"/>
        <v>812.5</v>
      </c>
      <c r="K24" s="9"/>
      <c r="L24" s="9">
        <f t="shared" si="5"/>
        <v>812.5</v>
      </c>
      <c r="M24" s="9">
        <v>-151.5</v>
      </c>
      <c r="N24" s="9">
        <f t="shared" si="3"/>
        <v>661</v>
      </c>
      <c r="O24" s="9"/>
      <c r="P24" s="17">
        <f t="shared" si="7"/>
        <v>661</v>
      </c>
    </row>
    <row r="25" spans="1:16" ht="12" customHeight="1">
      <c r="A25" s="28" t="s">
        <v>46</v>
      </c>
      <c r="B25" s="31">
        <v>1448.7</v>
      </c>
      <c r="C25" s="31">
        <v>-200</v>
      </c>
      <c r="D25" s="32">
        <f t="shared" si="6"/>
        <v>1248.7</v>
      </c>
      <c r="E25" s="31">
        <v>-798.7</v>
      </c>
      <c r="F25" s="32">
        <f t="shared" si="0"/>
        <v>450</v>
      </c>
      <c r="G25" s="31"/>
      <c r="H25" s="32">
        <f t="shared" si="1"/>
        <v>450</v>
      </c>
      <c r="I25" s="32"/>
      <c r="J25" s="32">
        <f t="shared" si="2"/>
        <v>450</v>
      </c>
      <c r="K25" s="32"/>
      <c r="L25" s="32">
        <f t="shared" si="5"/>
        <v>450</v>
      </c>
      <c r="M25" s="32">
        <v>-68.7</v>
      </c>
      <c r="N25" s="32">
        <f t="shared" si="3"/>
        <v>381.3</v>
      </c>
      <c r="O25" s="32"/>
      <c r="P25" s="33">
        <f t="shared" si="7"/>
        <v>381.3</v>
      </c>
    </row>
    <row r="26" spans="1:16" ht="12" customHeight="1">
      <c r="A26" s="7" t="s">
        <v>35</v>
      </c>
      <c r="B26" s="8">
        <v>341</v>
      </c>
      <c r="C26" s="8">
        <v>559</v>
      </c>
      <c r="D26" s="9">
        <f t="shared" si="6"/>
        <v>900</v>
      </c>
      <c r="E26" s="8">
        <v>546.1</v>
      </c>
      <c r="F26" s="9">
        <f t="shared" si="0"/>
        <v>1446.1</v>
      </c>
      <c r="G26" s="8"/>
      <c r="H26" s="9">
        <f t="shared" si="1"/>
        <v>1446.1</v>
      </c>
      <c r="I26" s="9">
        <v>377</v>
      </c>
      <c r="J26" s="9">
        <f t="shared" si="2"/>
        <v>1823.1</v>
      </c>
      <c r="K26" s="9">
        <v>41</v>
      </c>
      <c r="L26" s="9">
        <f t="shared" si="5"/>
        <v>1864.1</v>
      </c>
      <c r="M26" s="9">
        <v>299.6</v>
      </c>
      <c r="N26" s="9">
        <f t="shared" si="3"/>
        <v>2163.7</v>
      </c>
      <c r="O26" s="9"/>
      <c r="P26" s="17">
        <f t="shared" si="7"/>
        <v>2163.7</v>
      </c>
    </row>
    <row r="27" spans="1:16" ht="12" customHeight="1">
      <c r="A27" s="7" t="s">
        <v>36</v>
      </c>
      <c r="B27" s="8">
        <v>25</v>
      </c>
      <c r="C27" s="8"/>
      <c r="D27" s="9">
        <f t="shared" si="6"/>
        <v>25</v>
      </c>
      <c r="E27" s="8"/>
      <c r="F27" s="9">
        <f aca="true" t="shared" si="8" ref="F27:F41">D27+E27</f>
        <v>25</v>
      </c>
      <c r="G27" s="8"/>
      <c r="H27" s="9">
        <f t="shared" si="1"/>
        <v>25</v>
      </c>
      <c r="I27" s="9"/>
      <c r="J27" s="9">
        <f t="shared" si="2"/>
        <v>25</v>
      </c>
      <c r="K27" s="9"/>
      <c r="L27" s="9">
        <f t="shared" si="5"/>
        <v>25</v>
      </c>
      <c r="M27" s="9">
        <v>-25</v>
      </c>
      <c r="N27" s="9">
        <f t="shared" si="3"/>
        <v>0</v>
      </c>
      <c r="O27" s="9"/>
      <c r="P27" s="17">
        <f t="shared" si="7"/>
        <v>0</v>
      </c>
    </row>
    <row r="28" spans="1:16" ht="12" customHeight="1">
      <c r="A28" s="34" t="s">
        <v>49</v>
      </c>
      <c r="B28" s="35"/>
      <c r="C28" s="35"/>
      <c r="D28" s="36"/>
      <c r="E28" s="35">
        <v>732</v>
      </c>
      <c r="F28" s="37">
        <f t="shared" si="8"/>
        <v>732</v>
      </c>
      <c r="G28" s="35"/>
      <c r="H28" s="23">
        <f t="shared" si="1"/>
        <v>732</v>
      </c>
      <c r="I28" s="23"/>
      <c r="J28" s="23">
        <f>H28+I28</f>
        <v>732</v>
      </c>
      <c r="K28" s="23"/>
      <c r="L28" s="23">
        <f>J28+K28</f>
        <v>732</v>
      </c>
      <c r="M28" s="23">
        <v>513.1</v>
      </c>
      <c r="N28" s="23">
        <f t="shared" si="3"/>
        <v>1245.1</v>
      </c>
      <c r="O28" s="23"/>
      <c r="P28" s="23">
        <f>N28+O28</f>
        <v>1245.1</v>
      </c>
    </row>
    <row r="29" spans="1:16" ht="12" customHeight="1">
      <c r="A29" s="25" t="s">
        <v>49</v>
      </c>
      <c r="B29" s="13"/>
      <c r="C29" s="13"/>
      <c r="D29" s="12"/>
      <c r="E29" s="13">
        <v>114.2</v>
      </c>
      <c r="F29" s="12">
        <f t="shared" si="8"/>
        <v>114.2</v>
      </c>
      <c r="G29" s="13"/>
      <c r="H29" s="12">
        <f t="shared" si="1"/>
        <v>114.2</v>
      </c>
      <c r="I29" s="12">
        <v>0.1</v>
      </c>
      <c r="J29" s="12">
        <f>H29+I29</f>
        <v>114.3</v>
      </c>
      <c r="K29" s="12"/>
      <c r="L29" s="12">
        <f>J29+K29</f>
        <v>114.3</v>
      </c>
      <c r="M29" s="12">
        <v>80.1</v>
      </c>
      <c r="N29" s="12">
        <f t="shared" si="3"/>
        <v>194.39999999999998</v>
      </c>
      <c r="O29" s="12"/>
      <c r="P29" s="12">
        <f>N29+O29</f>
        <v>194.39999999999998</v>
      </c>
    </row>
    <row r="30" spans="1:16" ht="12" customHeight="1">
      <c r="A30" s="7" t="s">
        <v>23</v>
      </c>
      <c r="B30" s="8">
        <v>670</v>
      </c>
      <c r="C30" s="8">
        <v>560</v>
      </c>
      <c r="D30" s="9">
        <f aca="true" t="shared" si="9" ref="D30:D41">B30+C30</f>
        <v>1230</v>
      </c>
      <c r="E30" s="8">
        <v>-114.2</v>
      </c>
      <c r="F30" s="9">
        <f t="shared" si="8"/>
        <v>1115.8</v>
      </c>
      <c r="G30" s="8">
        <v>300</v>
      </c>
      <c r="H30" s="9">
        <f t="shared" si="1"/>
        <v>1415.8</v>
      </c>
      <c r="I30" s="9">
        <v>59.9</v>
      </c>
      <c r="J30" s="9">
        <f t="shared" si="2"/>
        <v>1475.7</v>
      </c>
      <c r="K30" s="9"/>
      <c r="L30" s="9">
        <f t="shared" si="5"/>
        <v>1475.7</v>
      </c>
      <c r="M30" s="9"/>
      <c r="N30" s="9">
        <f t="shared" si="3"/>
        <v>1475.7</v>
      </c>
      <c r="O30" s="9"/>
      <c r="P30" s="17">
        <f t="shared" si="7"/>
        <v>1475.7</v>
      </c>
    </row>
    <row r="31" spans="1:16" ht="12" customHeight="1">
      <c r="A31" s="7" t="s">
        <v>39</v>
      </c>
      <c r="B31" s="8">
        <v>8661.1</v>
      </c>
      <c r="C31" s="8">
        <v>-1183</v>
      </c>
      <c r="D31" s="9">
        <f t="shared" si="9"/>
        <v>7478.1</v>
      </c>
      <c r="E31" s="8"/>
      <c r="F31" s="9">
        <f t="shared" si="8"/>
        <v>7478.1</v>
      </c>
      <c r="G31" s="8"/>
      <c r="H31" s="9">
        <f t="shared" si="1"/>
        <v>7478.1</v>
      </c>
      <c r="I31" s="9">
        <v>258.5</v>
      </c>
      <c r="J31" s="9">
        <f t="shared" si="2"/>
        <v>7736.6</v>
      </c>
      <c r="K31" s="9"/>
      <c r="L31" s="9">
        <f t="shared" si="5"/>
        <v>7736.6</v>
      </c>
      <c r="M31" s="9">
        <v>161.1</v>
      </c>
      <c r="N31" s="9">
        <f t="shared" si="3"/>
        <v>7897.700000000001</v>
      </c>
      <c r="O31" s="9"/>
      <c r="P31" s="17">
        <f t="shared" si="7"/>
        <v>7897.700000000001</v>
      </c>
    </row>
    <row r="32" spans="1:16" ht="12" customHeight="1">
      <c r="A32" s="7" t="s">
        <v>40</v>
      </c>
      <c r="B32" s="8">
        <v>700</v>
      </c>
      <c r="C32" s="8">
        <v>450</v>
      </c>
      <c r="D32" s="9">
        <f t="shared" si="9"/>
        <v>1150</v>
      </c>
      <c r="E32" s="8">
        <v>-150</v>
      </c>
      <c r="F32" s="9">
        <f t="shared" si="8"/>
        <v>1000</v>
      </c>
      <c r="G32" s="8"/>
      <c r="H32" s="9">
        <f t="shared" si="1"/>
        <v>1000</v>
      </c>
      <c r="I32" s="9"/>
      <c r="J32" s="9">
        <f t="shared" si="2"/>
        <v>1000</v>
      </c>
      <c r="K32" s="9"/>
      <c r="L32" s="9">
        <f t="shared" si="5"/>
        <v>1000</v>
      </c>
      <c r="M32" s="9"/>
      <c r="N32" s="9">
        <f t="shared" si="3"/>
        <v>1000</v>
      </c>
      <c r="O32" s="9"/>
      <c r="P32" s="17">
        <f t="shared" si="7"/>
        <v>1000</v>
      </c>
    </row>
    <row r="33" spans="1:16" ht="12" customHeight="1">
      <c r="A33" s="7" t="s">
        <v>41</v>
      </c>
      <c r="B33" s="8">
        <v>950</v>
      </c>
      <c r="C33" s="8"/>
      <c r="D33" s="9">
        <f t="shared" si="9"/>
        <v>950</v>
      </c>
      <c r="E33" s="8"/>
      <c r="F33" s="9">
        <f t="shared" si="8"/>
        <v>950</v>
      </c>
      <c r="G33" s="8"/>
      <c r="H33" s="9">
        <f t="shared" si="1"/>
        <v>950</v>
      </c>
      <c r="I33" s="9"/>
      <c r="J33" s="9">
        <f t="shared" si="2"/>
        <v>950</v>
      </c>
      <c r="K33" s="9"/>
      <c r="L33" s="9">
        <f t="shared" si="5"/>
        <v>950</v>
      </c>
      <c r="M33" s="9">
        <v>-102.9</v>
      </c>
      <c r="N33" s="9">
        <f t="shared" si="3"/>
        <v>847.1</v>
      </c>
      <c r="O33" s="9"/>
      <c r="P33" s="17">
        <f t="shared" si="7"/>
        <v>847.1</v>
      </c>
    </row>
    <row r="34" spans="1:16" ht="12" customHeight="1">
      <c r="A34" s="7" t="s">
        <v>42</v>
      </c>
      <c r="B34" s="8">
        <v>1450</v>
      </c>
      <c r="C34" s="8">
        <v>-237.2</v>
      </c>
      <c r="D34" s="9">
        <f t="shared" si="9"/>
        <v>1212.8</v>
      </c>
      <c r="E34" s="8">
        <v>71.8</v>
      </c>
      <c r="F34" s="9">
        <f t="shared" si="8"/>
        <v>1284.6</v>
      </c>
      <c r="G34" s="8"/>
      <c r="H34" s="9">
        <f t="shared" si="1"/>
        <v>1284.6</v>
      </c>
      <c r="I34" s="9">
        <v>490</v>
      </c>
      <c r="J34" s="9">
        <f t="shared" si="2"/>
        <v>1774.6</v>
      </c>
      <c r="K34" s="9">
        <v>100</v>
      </c>
      <c r="L34" s="9">
        <f t="shared" si="5"/>
        <v>1874.6</v>
      </c>
      <c r="M34" s="9">
        <v>118.4</v>
      </c>
      <c r="N34" s="9">
        <f t="shared" si="3"/>
        <v>1993</v>
      </c>
      <c r="O34" s="9"/>
      <c r="P34" s="17">
        <f t="shared" si="7"/>
        <v>1993</v>
      </c>
    </row>
    <row r="35" spans="1:16" ht="12" customHeight="1">
      <c r="A35" s="7" t="s">
        <v>12</v>
      </c>
      <c r="B35" s="8">
        <v>143.5</v>
      </c>
      <c r="C35" s="8"/>
      <c r="D35" s="9">
        <f t="shared" si="9"/>
        <v>143.5</v>
      </c>
      <c r="E35" s="8"/>
      <c r="F35" s="9">
        <f t="shared" si="8"/>
        <v>143.5</v>
      </c>
      <c r="G35" s="8">
        <v>200</v>
      </c>
      <c r="H35" s="9">
        <f t="shared" si="1"/>
        <v>343.5</v>
      </c>
      <c r="I35" s="9"/>
      <c r="J35" s="9">
        <f t="shared" si="2"/>
        <v>343.5</v>
      </c>
      <c r="K35" s="9"/>
      <c r="L35" s="9">
        <f t="shared" si="5"/>
        <v>343.5</v>
      </c>
      <c r="M35" s="9">
        <v>150</v>
      </c>
      <c r="N35" s="9">
        <f t="shared" si="3"/>
        <v>493.5</v>
      </c>
      <c r="O35" s="9"/>
      <c r="P35" s="17">
        <f t="shared" si="7"/>
        <v>493.5</v>
      </c>
    </row>
    <row r="36" spans="1:16" ht="12" customHeight="1">
      <c r="A36" s="34" t="s">
        <v>58</v>
      </c>
      <c r="B36" s="35"/>
      <c r="C36" s="35"/>
      <c r="D36" s="36"/>
      <c r="E36" s="35"/>
      <c r="F36" s="36"/>
      <c r="G36" s="35"/>
      <c r="H36" s="36"/>
      <c r="I36" s="36"/>
      <c r="J36" s="36"/>
      <c r="K36" s="36"/>
      <c r="L36" s="36"/>
      <c r="M36" s="36">
        <v>196.8</v>
      </c>
      <c r="N36" s="23">
        <f t="shared" si="3"/>
        <v>196.8</v>
      </c>
      <c r="O36" s="36"/>
      <c r="P36" s="17">
        <f t="shared" si="7"/>
        <v>196.8</v>
      </c>
    </row>
    <row r="37" spans="1:16" ht="12" customHeight="1">
      <c r="A37" s="25" t="s">
        <v>58</v>
      </c>
      <c r="B37" s="13"/>
      <c r="C37" s="13"/>
      <c r="D37" s="12"/>
      <c r="E37" s="13"/>
      <c r="F37" s="12"/>
      <c r="G37" s="13"/>
      <c r="H37" s="12"/>
      <c r="I37" s="12"/>
      <c r="J37" s="12"/>
      <c r="K37" s="12"/>
      <c r="L37" s="12"/>
      <c r="M37" s="12">
        <v>30.7</v>
      </c>
      <c r="N37" s="12">
        <f t="shared" si="3"/>
        <v>30.7</v>
      </c>
      <c r="O37" s="12"/>
      <c r="P37" s="17">
        <f t="shared" si="7"/>
        <v>30.7</v>
      </c>
    </row>
    <row r="38" spans="1:16" ht="12" customHeight="1">
      <c r="A38" s="7" t="s">
        <v>16</v>
      </c>
      <c r="B38" s="8">
        <v>5605.4</v>
      </c>
      <c r="C38" s="8">
        <v>20</v>
      </c>
      <c r="D38" s="9">
        <f t="shared" si="9"/>
        <v>5625.4</v>
      </c>
      <c r="E38" s="8"/>
      <c r="F38" s="9">
        <f t="shared" si="8"/>
        <v>5625.4</v>
      </c>
      <c r="G38" s="8"/>
      <c r="H38" s="9">
        <f t="shared" si="1"/>
        <v>5625.4</v>
      </c>
      <c r="I38" s="9">
        <v>200</v>
      </c>
      <c r="J38" s="9">
        <f t="shared" si="2"/>
        <v>5825.4</v>
      </c>
      <c r="K38" s="9">
        <v>254.3</v>
      </c>
      <c r="L38" s="9">
        <f t="shared" si="5"/>
        <v>6079.7</v>
      </c>
      <c r="M38" s="9">
        <v>131.3</v>
      </c>
      <c r="N38" s="9">
        <f t="shared" si="3"/>
        <v>6211</v>
      </c>
      <c r="O38" s="9"/>
      <c r="P38" s="17">
        <f t="shared" si="7"/>
        <v>6211</v>
      </c>
    </row>
    <row r="39" spans="1:16" ht="12" customHeight="1">
      <c r="A39" s="7" t="s">
        <v>17</v>
      </c>
      <c r="B39" s="8">
        <v>1122.8</v>
      </c>
      <c r="C39" s="8"/>
      <c r="D39" s="9">
        <f t="shared" si="9"/>
        <v>1122.8</v>
      </c>
      <c r="E39" s="8"/>
      <c r="F39" s="9">
        <f t="shared" si="8"/>
        <v>1122.8</v>
      </c>
      <c r="G39" s="8"/>
      <c r="H39" s="9">
        <f t="shared" si="1"/>
        <v>1122.8</v>
      </c>
      <c r="I39" s="9">
        <v>40</v>
      </c>
      <c r="J39" s="9">
        <f t="shared" si="2"/>
        <v>1162.8</v>
      </c>
      <c r="K39" s="9">
        <v>108</v>
      </c>
      <c r="L39" s="9">
        <f t="shared" si="5"/>
        <v>1270.8</v>
      </c>
      <c r="M39" s="9">
        <v>93.3</v>
      </c>
      <c r="N39" s="9">
        <f t="shared" si="3"/>
        <v>1364.1</v>
      </c>
      <c r="O39" s="9"/>
      <c r="P39" s="9">
        <f>N39+O39</f>
        <v>1364.1</v>
      </c>
    </row>
    <row r="40" spans="1:16" ht="12" customHeight="1">
      <c r="A40" s="7" t="s">
        <v>59</v>
      </c>
      <c r="B40" s="8"/>
      <c r="C40" s="8"/>
      <c r="D40" s="9"/>
      <c r="E40" s="8"/>
      <c r="F40" s="9"/>
      <c r="G40" s="8"/>
      <c r="H40" s="9"/>
      <c r="I40" s="9"/>
      <c r="J40" s="9"/>
      <c r="K40" s="9"/>
      <c r="L40" s="9"/>
      <c r="M40" s="9">
        <v>63</v>
      </c>
      <c r="N40" s="9">
        <f t="shared" si="3"/>
        <v>63</v>
      </c>
      <c r="O40" s="9"/>
      <c r="P40" s="17">
        <f t="shared" si="7"/>
        <v>63</v>
      </c>
    </row>
    <row r="41" spans="1:16" ht="12" customHeight="1">
      <c r="A41" s="7" t="s">
        <v>14</v>
      </c>
      <c r="B41" s="8">
        <v>50</v>
      </c>
      <c r="C41" s="8"/>
      <c r="D41" s="9">
        <f t="shared" si="9"/>
        <v>50</v>
      </c>
      <c r="E41" s="8">
        <v>20</v>
      </c>
      <c r="F41" s="9">
        <f t="shared" si="8"/>
        <v>70</v>
      </c>
      <c r="G41" s="8"/>
      <c r="H41" s="9">
        <f t="shared" si="1"/>
        <v>70</v>
      </c>
      <c r="I41" s="9"/>
      <c r="J41" s="9">
        <f t="shared" si="2"/>
        <v>70</v>
      </c>
      <c r="K41" s="9"/>
      <c r="L41" s="9">
        <f t="shared" si="5"/>
        <v>70</v>
      </c>
      <c r="M41" s="9"/>
      <c r="N41" s="9">
        <f t="shared" si="3"/>
        <v>70</v>
      </c>
      <c r="O41" s="9"/>
      <c r="P41" s="17">
        <f t="shared" si="7"/>
        <v>70</v>
      </c>
    </row>
    <row r="42" spans="1:16" ht="12" customHeight="1">
      <c r="A42" s="26" t="s">
        <v>18</v>
      </c>
      <c r="B42" s="27">
        <f>SUM(B7:B41)</f>
        <v>35462.40000000001</v>
      </c>
      <c r="C42" s="27">
        <f aca="true" t="shared" si="10" ref="C42:P42">SUM(C7:C41)</f>
        <v>693</v>
      </c>
      <c r="D42" s="27">
        <f t="shared" si="10"/>
        <v>36155.4</v>
      </c>
      <c r="E42" s="27">
        <f t="shared" si="10"/>
        <v>2394.7000000000003</v>
      </c>
      <c r="F42" s="27">
        <f t="shared" si="10"/>
        <v>38550.1</v>
      </c>
      <c r="G42" s="27">
        <f t="shared" si="10"/>
        <v>200</v>
      </c>
      <c r="H42" s="27">
        <f t="shared" si="10"/>
        <v>38750.1</v>
      </c>
      <c r="I42" s="27">
        <f t="shared" si="10"/>
        <v>2394.5</v>
      </c>
      <c r="J42" s="27">
        <f t="shared" si="10"/>
        <v>41144.6</v>
      </c>
      <c r="K42" s="27">
        <f t="shared" si="10"/>
        <v>568.9</v>
      </c>
      <c r="L42" s="27">
        <f t="shared" si="10"/>
        <v>41713.5</v>
      </c>
      <c r="M42" s="27">
        <f t="shared" si="10"/>
        <v>981.8999999999999</v>
      </c>
      <c r="N42" s="27">
        <f t="shared" si="10"/>
        <v>42695.4</v>
      </c>
      <c r="O42" s="27">
        <f t="shared" si="10"/>
        <v>0</v>
      </c>
      <c r="P42" s="27">
        <f t="shared" si="10"/>
        <v>42695.4</v>
      </c>
    </row>
    <row r="43" spans="1:16" ht="12" customHeight="1">
      <c r="A43" s="10" t="s">
        <v>10</v>
      </c>
      <c r="B43" s="8">
        <f>B7+B9+B10+B12+B13+B14+B15+B16+B17+B18+B19+B20+B24+B26+B27+B30+B31+B32+B33+B34+Q19+B38+B39+B41</f>
        <v>31288.3</v>
      </c>
      <c r="C43" s="8">
        <f>C7+C9+C10+C12+C13+C14+C15+C16+C17+C18+C19+C20+C24+C26+C27+C30+C31+C32+C33+C34+R19+C38+C39+C41</f>
        <v>693</v>
      </c>
      <c r="D43" s="8">
        <f>D7+D9+D10+D12+D13+D14+D15+D16+D17+D18+D19+D20+D24+D26+D27+D30+D31+D32+D33+D34+S19+D38+D39+D41</f>
        <v>31981.3</v>
      </c>
      <c r="E43" s="8">
        <f>E7+E9+E10+E12+E13+E14+E15+E16+E17+E18+E19+E20+E24+E26+E27+E30+E31+E32+E33+E34+T19+E38+E39+E41</f>
        <v>545.4</v>
      </c>
      <c r="F43" s="8">
        <f>F7+F9+F10+F12+F13+F14+F15+F16+F17+F18+F19+F20+F24+F26+F27+F30+F31+F32+F33+F34+U19+F38+F39+F41</f>
        <v>32526.7</v>
      </c>
      <c r="G43" s="8">
        <f>G7+G8+G9+G10+G12+G13+G14+G15+G16+G17+G18+G19+G20+G24+G26+G27+G30+G31+G32+G33+G34+V19+G38+G39+G41</f>
        <v>0</v>
      </c>
      <c r="H43" s="8">
        <f>H7+H8+H9+H10+H12+H13+H14+H15+H16+H17+H18+H19+H20+H24+H26+H27+H30+H31+H32+H33+H34+W19+H38+H39+H41</f>
        <v>32526.7</v>
      </c>
      <c r="I43" s="8">
        <f>I7+I9+I10+I12+I13+I14+I15+I16+I17+I18+I19+I20+I24+I26+I27+I30+I31+I32+I33+I34+X19+I38+I39+I41</f>
        <v>2394.4</v>
      </c>
      <c r="J43" s="8">
        <f>J7+J8+J9+J10+J12+J13+J14+J15+J16+J17+J18+J19+J20+J24+J26+J27+J30+J31+J32+J33+J34+Y19+J38+J39+J41</f>
        <v>34921.100000000006</v>
      </c>
      <c r="K43" s="8">
        <f>K7+K8+K9+K10+K12+K13+K14+K15+K16+K17+K18+K19+K20+K24+K26+K27+K30+K31+K32+K33+K34+Z19+K38+K39+K41</f>
        <v>568.9</v>
      </c>
      <c r="L43" s="8">
        <f>L7+L8+L9+L10+L12+L13+L14+L15+L16+L17+L18+L19+L20+L24+L26+L27+L30+L31+L32+L33+L34+AA19+L38+L39+L41</f>
        <v>35490</v>
      </c>
      <c r="M43" s="8">
        <f>M7+M9+M10+M12+M13+M14+M15+M16+M17+M18+M19+M20+M24+M26+M27+M30+M31+M32+M33+M34+AB19+M38+M39+M41</f>
        <v>34.7</v>
      </c>
      <c r="N43" s="8">
        <f>N7+N8+N9+N10+N12+N13+N14+N15+N16+N17+N18+N19+N20+N24+N26+N27+N30+N31+N32+N33+N34+AC19+N38+N39+N41</f>
        <v>35524.700000000004</v>
      </c>
      <c r="O43" s="8">
        <f>O7+O9+O10+O12+O13+O14+O15+O16+O17+O18+O19+O20+O24+O26+O27+O30+O31+O32+O33+O34+AD19+O38+O39+O41</f>
        <v>0</v>
      </c>
      <c r="P43" s="8">
        <f>P7+P8+P9+P10+P12+P13+P14+P15+P16+P17+P18+P19+P20+P24+P26+P27+P30+P31+P32+P33+P34+AE19+P38+P39+P41</f>
        <v>35524.700000000004</v>
      </c>
    </row>
    <row r="44" spans="1:16" ht="12" customHeight="1">
      <c r="A44" s="10" t="s">
        <v>15</v>
      </c>
      <c r="B44" s="8">
        <f>B22+B29</f>
        <v>200</v>
      </c>
      <c r="C44" s="8">
        <f aca="true" t="shared" si="11" ref="C44:P44">C22+C29</f>
        <v>0</v>
      </c>
      <c r="D44" s="8">
        <f t="shared" si="11"/>
        <v>200</v>
      </c>
      <c r="E44" s="8">
        <f t="shared" si="11"/>
        <v>249.60000000000002</v>
      </c>
      <c r="F44" s="8">
        <f t="shared" si="11"/>
        <v>449.59999999999997</v>
      </c>
      <c r="G44" s="8">
        <f t="shared" si="11"/>
        <v>0</v>
      </c>
      <c r="H44" s="8">
        <f t="shared" si="11"/>
        <v>449.59999999999997</v>
      </c>
      <c r="I44" s="8">
        <f t="shared" si="11"/>
        <v>0.1</v>
      </c>
      <c r="J44" s="8">
        <f t="shared" si="11"/>
        <v>449.7</v>
      </c>
      <c r="K44" s="8">
        <f t="shared" si="11"/>
        <v>0</v>
      </c>
      <c r="L44" s="8">
        <f t="shared" si="11"/>
        <v>449.7</v>
      </c>
      <c r="M44" s="8">
        <f t="shared" si="11"/>
        <v>68.6</v>
      </c>
      <c r="N44" s="8">
        <f t="shared" si="11"/>
        <v>518.3</v>
      </c>
      <c r="O44" s="8">
        <f t="shared" si="11"/>
        <v>0</v>
      </c>
      <c r="P44" s="8">
        <f t="shared" si="11"/>
        <v>518.3</v>
      </c>
    </row>
    <row r="45" spans="1:16" ht="12" customHeight="1">
      <c r="A45" s="10" t="s">
        <v>8</v>
      </c>
      <c r="B45" s="19">
        <f aca="true" t="shared" si="12" ref="B45:P45">B11+B21+B23+B25+B35+B28</f>
        <v>3974.1000000000004</v>
      </c>
      <c r="C45" s="19">
        <f t="shared" si="12"/>
        <v>0</v>
      </c>
      <c r="D45" s="19">
        <f t="shared" si="12"/>
        <v>3974.1000000000004</v>
      </c>
      <c r="E45" s="19">
        <f t="shared" si="12"/>
        <v>1599.7</v>
      </c>
      <c r="F45" s="19">
        <f t="shared" si="12"/>
        <v>5573.799999999999</v>
      </c>
      <c r="G45" s="19">
        <f t="shared" si="12"/>
        <v>200</v>
      </c>
      <c r="H45" s="19">
        <f t="shared" si="12"/>
        <v>5773.799999999999</v>
      </c>
      <c r="I45" s="19">
        <f t="shared" si="12"/>
        <v>0</v>
      </c>
      <c r="J45" s="19">
        <f t="shared" si="12"/>
        <v>5773.799999999999</v>
      </c>
      <c r="K45" s="19">
        <f t="shared" si="12"/>
        <v>0</v>
      </c>
      <c r="L45" s="19">
        <f t="shared" si="12"/>
        <v>5773.799999999999</v>
      </c>
      <c r="M45" s="19">
        <f t="shared" si="12"/>
        <v>588.1</v>
      </c>
      <c r="N45" s="19">
        <f t="shared" si="12"/>
        <v>6361.9</v>
      </c>
      <c r="O45" s="19">
        <f t="shared" si="12"/>
        <v>0</v>
      </c>
      <c r="P45" s="19">
        <f t="shared" si="12"/>
        <v>6361.9</v>
      </c>
    </row>
    <row r="46" spans="1:16" ht="13.5" customHeight="1">
      <c r="A46" s="28" t="s">
        <v>11</v>
      </c>
      <c r="B46" s="29">
        <f aca="true" t="shared" si="13" ref="B46:P46">B6-B42</f>
        <v>0</v>
      </c>
      <c r="C46" s="29">
        <f t="shared" si="13"/>
        <v>-693</v>
      </c>
      <c r="D46" s="29">
        <f t="shared" si="13"/>
        <v>-693</v>
      </c>
      <c r="E46" s="29">
        <f t="shared" si="13"/>
        <v>0</v>
      </c>
      <c r="F46" s="29">
        <f t="shared" si="13"/>
        <v>-693</v>
      </c>
      <c r="G46" s="29">
        <f t="shared" si="13"/>
        <v>0</v>
      </c>
      <c r="H46" s="29">
        <f t="shared" si="13"/>
        <v>-693</v>
      </c>
      <c r="I46" s="29">
        <f t="shared" si="13"/>
        <v>0</v>
      </c>
      <c r="J46" s="29">
        <f t="shared" si="13"/>
        <v>-693</v>
      </c>
      <c r="K46" s="29">
        <f t="shared" si="13"/>
        <v>0</v>
      </c>
      <c r="L46" s="29">
        <f t="shared" si="13"/>
        <v>-693</v>
      </c>
      <c r="M46" s="29">
        <f t="shared" si="13"/>
        <v>0</v>
      </c>
      <c r="N46" s="29">
        <f t="shared" si="13"/>
        <v>-693</v>
      </c>
      <c r="O46" s="29">
        <f t="shared" si="13"/>
        <v>0</v>
      </c>
      <c r="P46" s="29">
        <f t="shared" si="13"/>
        <v>-693</v>
      </c>
    </row>
    <row r="47" spans="1:11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 customHeight="1">
      <c r="A48" s="30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 customHeight="1">
      <c r="A49" s="1"/>
      <c r="B49" s="30"/>
      <c r="C49" s="1"/>
      <c r="D49" s="1"/>
      <c r="E49" s="1"/>
      <c r="F49" s="1"/>
      <c r="G49" s="1"/>
      <c r="H49" s="1"/>
      <c r="I49" s="1"/>
      <c r="J49" s="1"/>
      <c r="K49" s="1"/>
    </row>
    <row r="50" spans="1:11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ht="12.75">
      <c r="A126" s="1"/>
    </row>
  </sheetData>
  <sheetProtection/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2012-07-31T10:36:15Z</cp:lastPrinted>
  <dcterms:created xsi:type="dcterms:W3CDTF">1996-10-08T23:32:33Z</dcterms:created>
  <dcterms:modified xsi:type="dcterms:W3CDTF">2013-03-05T11:59:53Z</dcterms:modified>
  <cp:category/>
  <cp:version/>
  <cp:contentType/>
  <cp:contentStatus/>
</cp:coreProperties>
</file>